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https://adopale.sharepoint.com/Missions en cours/2024_Metz_Transports sanitaires/02_Phase_2/02_Rédaction_marché/07_Version_finale_marché/"/>
    </mc:Choice>
  </mc:AlternateContent>
  <xr:revisionPtr revIDLastSave="580" documentId="11_DCDF15B051AD114933E51146AE00864CDB43A5CE" xr6:coauthVersionLast="47" xr6:coauthVersionMax="47" xr10:uidLastSave="{5143B0DF-C1A2-4E79-A015-3D9E8BF067E3}"/>
  <bookViews>
    <workbookView xWindow="4290" yWindow="-16320" windowWidth="29040" windowHeight="15720" tabRatio="658" xr2:uid="{00000000-000D-0000-FFFF-FFFF00000000}"/>
  </bookViews>
  <sheets>
    <sheet name="Etat des besoins GHT 6" sheetId="4" r:id="rId1"/>
  </sheets>
  <definedNames>
    <definedName name="_xlnm._FilterDatabase" localSheetId="0" hidden="1">'Etat des besoins GHT 6'!$A$3:$L$15</definedName>
    <definedName name="_xlnm.Print_Area" localSheetId="0">'Etat des besoins GHT 6'!$A$1:$J$17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4" l="1"/>
  <c r="K12" i="4"/>
  <c r="L10" i="4"/>
  <c r="K10" i="4"/>
  <c r="L11" i="4"/>
  <c r="K11" i="4"/>
  <c r="K6" i="4"/>
  <c r="L6" i="4"/>
  <c r="L5" i="4"/>
  <c r="K5" i="4"/>
  <c r="L4" i="4"/>
  <c r="K4" i="4"/>
  <c r="K8" i="4"/>
  <c r="J8" i="4"/>
</calcChain>
</file>

<file path=xl/sharedStrings.xml><?xml version="1.0" encoding="utf-8"?>
<sst xmlns="http://schemas.openxmlformats.org/spreadsheetml/2006/main" count="91" uniqueCount="51">
  <si>
    <t>Annexe N°1 au CCTP : Etat des besoins du GHT 84</t>
  </si>
  <si>
    <t>Annexe N°1 au CCTP : Etat des besoins du GHT 6</t>
  </si>
  <si>
    <t>Etablissement bénéficiaire de la prestation</t>
  </si>
  <si>
    <t>N° Lot</t>
  </si>
  <si>
    <t>Intitulé du lot</t>
  </si>
  <si>
    <t>Accord-cadre 
mono ou multi-attributaire</t>
  </si>
  <si>
    <t>Nombre 
d’attributaires maximal</t>
  </si>
  <si>
    <t>Date de prise d'effet du marché</t>
  </si>
  <si>
    <t>Amplitudes horaires *</t>
  </si>
  <si>
    <r>
      <t xml:space="preserve">Nombre de transports à charge de l'établissement 
</t>
    </r>
    <r>
      <rPr>
        <b/>
        <u/>
        <sz val="12"/>
        <color theme="5"/>
        <rFont val="Tw Cen MT"/>
        <family val="2"/>
        <scheme val="minor"/>
      </rPr>
      <t>(Moyenne mensuelle)</t>
    </r>
    <r>
      <rPr>
        <b/>
        <sz val="12"/>
        <color theme="5"/>
        <rFont val="Tw Cen MT"/>
        <family val="2"/>
        <scheme val="minor"/>
      </rPr>
      <t>**</t>
    </r>
  </si>
  <si>
    <t>Dont transports assis</t>
  </si>
  <si>
    <t>Dont transports allongés</t>
  </si>
  <si>
    <t>CH de Boulay</t>
  </si>
  <si>
    <t>Lot 1</t>
  </si>
  <si>
    <t xml:space="preserve">Transport sanitaire allongé non médicalisé et assis professionnalisé </t>
  </si>
  <si>
    <t xml:space="preserve">Mono attribution </t>
  </si>
  <si>
    <t>Jours ouvrés (Hors weekend et jours fériés)</t>
  </si>
  <si>
    <t>06h-20h</t>
  </si>
  <si>
    <t>CH de Briey</t>
  </si>
  <si>
    <t>Lot 2</t>
  </si>
  <si>
    <t>07h-20h</t>
  </si>
  <si>
    <t>CH d'Apt</t>
  </si>
  <si>
    <t>CH de Lorquin</t>
  </si>
  <si>
    <t>Lot 3</t>
  </si>
  <si>
    <t>Multi attribution en "cascade"</t>
  </si>
  <si>
    <t>Lot 4</t>
  </si>
  <si>
    <t>Transport sanitaire bariatrique et TPMR</t>
  </si>
  <si>
    <t>Jours ouvrés, weekends et jours fériés</t>
  </si>
  <si>
    <t>24h/24 et 7j/7</t>
  </si>
  <si>
    <t>NA</t>
  </si>
  <si>
    <t>CHR Metz-Thionville</t>
  </si>
  <si>
    <t>Lot 5</t>
  </si>
  <si>
    <t>Transport sanitaire assis professionnalisé</t>
  </si>
  <si>
    <t>Multi attribution en "bourse"</t>
  </si>
  <si>
    <t>CH d'Avignon</t>
  </si>
  <si>
    <t>Lot 6</t>
  </si>
  <si>
    <t>Transport sanitaire allongé non médicalisé</t>
  </si>
  <si>
    <t>EPDS de Gorze</t>
  </si>
  <si>
    <t>Lot 7</t>
  </si>
  <si>
    <t>EPSM Metz-Jury</t>
  </si>
  <si>
    <t>Lot 8</t>
  </si>
  <si>
    <t>CH de Bollène</t>
  </si>
  <si>
    <t>HRIA Legouest</t>
  </si>
  <si>
    <t>Lot 9</t>
  </si>
  <si>
    <t>GHT (Hors Lorquin)</t>
  </si>
  <si>
    <t>Lot 10</t>
  </si>
  <si>
    <t>Transport sanitaire bariatrique</t>
  </si>
  <si>
    <t>Lot 11</t>
  </si>
  <si>
    <t xml:space="preserve">Transport sanitaire TPMR </t>
  </si>
  <si>
    <t>*Amplitudes horaires minimales exigées par les établissements. Les sociétés pourront proposer des transports sur une amplitude plus importante dans le « Cadre de réponse technique ». Ces initiatives seront valorisées dans la note finale.</t>
  </si>
  <si>
    <t>** Quantités cibles mensuelles de référence correspondant à l'état des besoins. Elles ne constituent en aucun cas un engagement des établissements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</si>
</sst>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0.0"/>
  </numFmts>
  <fonts count="15" x14ac:knownFonts="1">
    <font>
      <sz val="11"/>
      <color theme="1"/>
      <name val="Tw Cen MT"/>
      <family val="2"/>
      <scheme val="minor"/>
    </font>
    <font>
      <b/>
      <sz val="18"/>
      <color theme="9" tint="-0.249977111117893"/>
      <name val="Tw Cen MT"/>
      <family val="2"/>
      <scheme val="minor"/>
    </font>
    <font>
      <sz val="11"/>
      <color rgb="FFA50021"/>
      <name val="Tw Cen MT"/>
      <family val="2"/>
      <scheme val="minor"/>
    </font>
    <font>
      <sz val="9"/>
      <color theme="1"/>
      <name val="Tw Cen MT"/>
      <family val="2"/>
      <scheme val="minor"/>
    </font>
    <font>
      <b/>
      <sz val="9"/>
      <color theme="1"/>
      <name val="Tw Cen MT"/>
      <family val="2"/>
      <scheme val="minor"/>
    </font>
    <font>
      <i/>
      <sz val="11"/>
      <color rgb="FF0000FF"/>
      <name val="Tw Cen MT"/>
      <family val="2"/>
      <scheme val="minor"/>
    </font>
    <font>
      <b/>
      <i/>
      <sz val="14"/>
      <color rgb="FF0000FF"/>
      <name val="Tw Cen MT"/>
      <family val="2"/>
      <scheme val="minor"/>
    </font>
    <font>
      <i/>
      <sz val="14"/>
      <color rgb="FF0000FF"/>
      <name val="Tw Cen MT"/>
      <family val="2"/>
      <scheme val="minor"/>
    </font>
    <font>
      <sz val="9"/>
      <color theme="5"/>
      <name val="Tw Cen MT"/>
      <family val="2"/>
      <scheme val="minor"/>
    </font>
    <font>
      <b/>
      <sz val="12"/>
      <color theme="5"/>
      <name val="Tw Cen MT"/>
      <family val="2"/>
      <scheme val="minor"/>
    </font>
    <font>
      <b/>
      <u/>
      <sz val="12"/>
      <color theme="5"/>
      <name val="Tw Cen MT"/>
      <family val="2"/>
      <scheme val="minor"/>
    </font>
    <font>
      <sz val="11"/>
      <color theme="5"/>
      <name val="Tw Cen MT"/>
      <family val="2"/>
      <scheme val="minor"/>
    </font>
    <font>
      <b/>
      <sz val="18"/>
      <color theme="6"/>
      <name val="Tw Cen MT"/>
      <family val="2"/>
      <scheme val="minor"/>
    </font>
    <font>
      <sz val="12"/>
      <color theme="5"/>
      <name val="Tw Cen MT"/>
      <family val="2"/>
      <scheme val="minor"/>
    </font>
    <font>
      <i/>
      <sz val="12"/>
      <color theme="5"/>
      <name val="Tw Cen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2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Continuous" vertical="center" wrapText="1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vertical="center"/>
    </xf>
    <xf numFmtId="14" fontId="13" fillId="3" borderId="1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165" fontId="13" fillId="3" borderId="1" xfId="0" applyNumberFormat="1" applyFont="1" applyFill="1" applyBorder="1" applyAlignment="1">
      <alignment vertical="center"/>
    </xf>
    <xf numFmtId="0" fontId="13" fillId="3" borderId="1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B7"/>
      <color rgb="FFD68C8A"/>
      <color rgb="FFCE7674"/>
      <color rgb="FFFABF8E"/>
      <color rgb="FFF8A968"/>
      <color rgb="FF70BDD2"/>
      <color rgb="FFFFFF66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opale 1">
  <a:themeElements>
    <a:clrScheme name="ADOPALE">
      <a:dk1>
        <a:sysClr val="windowText" lastClr="000000"/>
      </a:dk1>
      <a:lt1>
        <a:sysClr val="window" lastClr="FFFFFF"/>
      </a:lt1>
      <a:dk2>
        <a:srgbClr val="6BC6F9"/>
      </a:dk2>
      <a:lt2>
        <a:srgbClr val="002060"/>
      </a:lt2>
      <a:accent1>
        <a:srgbClr val="0093DD"/>
      </a:accent1>
      <a:accent2>
        <a:srgbClr val="002060"/>
      </a:accent2>
      <a:accent3>
        <a:srgbClr val="E8375C"/>
      </a:accent3>
      <a:accent4>
        <a:srgbClr val="CFB095"/>
      </a:accent4>
      <a:accent5>
        <a:srgbClr val="FDE401"/>
      </a:accent5>
      <a:accent6>
        <a:srgbClr val="92D050"/>
      </a:accent6>
      <a:hlink>
        <a:srgbClr val="0563C1"/>
      </a:hlink>
      <a:folHlink>
        <a:srgbClr val="203864"/>
      </a:folHlink>
    </a:clrScheme>
    <a:fontScheme name="Personnalisé 1">
      <a:majorFont>
        <a:latin typeface="Tw Cen MT"/>
        <a:ea typeface=""/>
        <a:cs typeface=""/>
      </a:majorFont>
      <a:minorFont>
        <a:latin typeface="Tw Cen MT"/>
        <a:ea typeface=""/>
        <a:cs typeface="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>
            <a:lumMod val="20000"/>
            <a:lumOff val="80000"/>
          </a:schemeClr>
        </a:solidFill>
        <a:ln w="57150">
          <a:noFill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marL="285750" indent="-285750" algn="l">
          <a:buClr>
            <a:schemeClr val="accent3"/>
          </a:buClr>
          <a:buFont typeface="Wingdings" panose="05000000000000000000" pitchFamily="2" charset="2"/>
          <a:buChar char="§"/>
          <a:defRPr sz="1800" dirty="0" err="1" smtClean="0">
            <a:solidFill>
              <a:schemeClr val="bg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/>
      <a:bodyPr vert="horz" wrap="square" lIns="91440" tIns="45720" rIns="91440" bIns="45720" rtlCol="0">
        <a:noAutofit/>
      </a:bodyPr>
      <a:lstStyle>
        <a:defPPr marL="180000" indent="-180000" algn="l" defTabSz="914400">
          <a:lnSpc>
            <a:spcPct val="110000"/>
          </a:lnSpc>
          <a:spcBef>
            <a:spcPts val="1000"/>
          </a:spcBef>
          <a:buClr>
            <a:srgbClr val="E8375C"/>
          </a:buClr>
          <a:buFont typeface="Wingdings" panose="05000000000000000000" pitchFamily="2" charset="2"/>
          <a:buChar char="§"/>
          <a:defRPr sz="1800" dirty="0" err="1" smtClean="0">
            <a:solidFill>
              <a:srgbClr val="203864"/>
            </a:solidFill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Adopale 1" id="{91C30757-0E96-4479-8CA9-240C3FD49D6A}" vid="{1B4EE59E-F946-4F8D-B1D3-9F059DA7AAD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showGridLines="0" tabSelected="1" topLeftCell="B1" zoomScale="96" zoomScaleNormal="106" workbookViewId="0">
      <pane xSplit="1" ySplit="3" topLeftCell="C4" activePane="bottomRight" state="frozen"/>
      <selection pane="topRight" activeCell="C1" sqref="C1"/>
      <selection pane="bottomLeft" activeCell="B5" sqref="B5"/>
      <selection pane="bottomRight" activeCell="H20" sqref="H20"/>
    </sheetView>
  </sheetViews>
  <sheetFormatPr baseColWidth="10" defaultColWidth="11.5" defaultRowHeight="13.9" x14ac:dyDescent="0.4"/>
  <cols>
    <col min="1" max="1" width="25.75" style="5" hidden="1" customWidth="1"/>
    <col min="2" max="2" width="18.375" style="1" customWidth="1"/>
    <col min="3" max="3" width="8" style="2" customWidth="1"/>
    <col min="4" max="4" width="55" style="1" customWidth="1"/>
    <col min="5" max="5" width="29.25" style="1" customWidth="1"/>
    <col min="6" max="6" width="13" style="1" customWidth="1"/>
    <col min="7" max="7" width="12.625" style="1" customWidth="1"/>
    <col min="8" max="8" width="38" style="1" customWidth="1"/>
    <col min="9" max="9" width="13.75" style="1" customWidth="1"/>
    <col min="10" max="10" width="23" style="1" customWidth="1"/>
    <col min="11" max="11" width="11.25" style="1" customWidth="1"/>
    <col min="12" max="12" width="12.875" style="1" customWidth="1"/>
    <col min="13" max="16384" width="11.5" style="1"/>
  </cols>
  <sheetData>
    <row r="1" spans="1:13" ht="27.75" customHeight="1" x14ac:dyDescent="0.4">
      <c r="A1" s="4" t="s">
        <v>0</v>
      </c>
      <c r="B1" s="13" t="s">
        <v>1</v>
      </c>
      <c r="C1" s="3"/>
      <c r="D1" s="3"/>
      <c r="E1" s="3"/>
      <c r="F1" s="3"/>
      <c r="G1" s="3"/>
      <c r="H1" s="3"/>
      <c r="I1" s="3"/>
      <c r="J1" s="3"/>
    </row>
    <row r="3" spans="1:13" s="12" customFormat="1" ht="54" customHeight="1" x14ac:dyDescent="0.4">
      <c r="A3" s="11"/>
      <c r="B3" s="21" t="s">
        <v>2</v>
      </c>
      <c r="C3" s="22" t="s">
        <v>3</v>
      </c>
      <c r="D3" s="21" t="s">
        <v>4</v>
      </c>
      <c r="E3" s="21" t="s">
        <v>5</v>
      </c>
      <c r="F3" s="21" t="s">
        <v>6</v>
      </c>
      <c r="G3" s="21" t="s">
        <v>7</v>
      </c>
      <c r="H3" s="34" t="s">
        <v>8</v>
      </c>
      <c r="I3" s="35"/>
      <c r="J3" s="21" t="s">
        <v>9</v>
      </c>
      <c r="K3" s="29" t="s">
        <v>10</v>
      </c>
      <c r="L3" s="29" t="s">
        <v>11</v>
      </c>
    </row>
    <row r="4" spans="1:13" s="18" customFormat="1" ht="18.75" customHeight="1" x14ac:dyDescent="0.4">
      <c r="B4" s="23" t="s">
        <v>12</v>
      </c>
      <c r="C4" s="23" t="s">
        <v>13</v>
      </c>
      <c r="D4" s="23" t="s">
        <v>14</v>
      </c>
      <c r="E4" s="26" t="s">
        <v>15</v>
      </c>
      <c r="F4" s="26">
        <v>1</v>
      </c>
      <c r="G4" s="25">
        <v>45991</v>
      </c>
      <c r="H4" s="25" t="s">
        <v>16</v>
      </c>
      <c r="I4" s="25" t="s">
        <v>17</v>
      </c>
      <c r="J4" s="24">
        <v>39</v>
      </c>
      <c r="K4" s="31">
        <f>0.09*J4</f>
        <v>3.51</v>
      </c>
      <c r="L4" s="31">
        <f>0.91*J4</f>
        <v>35.49</v>
      </c>
      <c r="M4" s="30"/>
    </row>
    <row r="5" spans="1:13" s="18" customFormat="1" ht="18.75" customHeight="1" x14ac:dyDescent="0.4">
      <c r="B5" s="23" t="s">
        <v>18</v>
      </c>
      <c r="C5" s="23" t="s">
        <v>19</v>
      </c>
      <c r="D5" s="23" t="s">
        <v>14</v>
      </c>
      <c r="E5" s="26" t="s">
        <v>15</v>
      </c>
      <c r="F5" s="26">
        <v>1</v>
      </c>
      <c r="G5" s="25">
        <v>45991</v>
      </c>
      <c r="H5" s="25" t="s">
        <v>16</v>
      </c>
      <c r="I5" s="25" t="s">
        <v>20</v>
      </c>
      <c r="J5" s="24">
        <v>89</v>
      </c>
      <c r="K5" s="31">
        <f>0.15*J5</f>
        <v>13.35</v>
      </c>
      <c r="L5" s="31">
        <f>0.85*J5</f>
        <v>75.649999999999991</v>
      </c>
      <c r="M5" s="30"/>
    </row>
    <row r="6" spans="1:13" s="20" customFormat="1" ht="18.75" customHeight="1" x14ac:dyDescent="0.4">
      <c r="A6" s="19" t="s">
        <v>21</v>
      </c>
      <c r="B6" s="23" t="s">
        <v>22</v>
      </c>
      <c r="C6" s="23" t="s">
        <v>23</v>
      </c>
      <c r="D6" s="23" t="s">
        <v>14</v>
      </c>
      <c r="E6" s="27" t="s">
        <v>24</v>
      </c>
      <c r="F6" s="26">
        <v>3</v>
      </c>
      <c r="G6" s="25">
        <v>45991</v>
      </c>
      <c r="H6" s="25" t="s">
        <v>27</v>
      </c>
      <c r="I6" s="26" t="s">
        <v>28</v>
      </c>
      <c r="J6" s="24">
        <v>7</v>
      </c>
      <c r="K6" s="31">
        <f>0.93*J6</f>
        <v>6.5100000000000007</v>
      </c>
      <c r="L6" s="31">
        <f>0.07*J6</f>
        <v>0.49000000000000005</v>
      </c>
      <c r="M6" s="30"/>
    </row>
    <row r="7" spans="1:13" s="18" customFormat="1" ht="18.75" customHeight="1" x14ac:dyDescent="0.4">
      <c r="B7" s="23" t="s">
        <v>22</v>
      </c>
      <c r="C7" s="23" t="s">
        <v>25</v>
      </c>
      <c r="D7" s="23" t="s">
        <v>26</v>
      </c>
      <c r="E7" s="26" t="s">
        <v>15</v>
      </c>
      <c r="F7" s="26">
        <v>1</v>
      </c>
      <c r="G7" s="25">
        <v>45991</v>
      </c>
      <c r="H7" s="25" t="s">
        <v>27</v>
      </c>
      <c r="I7" s="26" t="s">
        <v>28</v>
      </c>
      <c r="J7" s="24">
        <v>2</v>
      </c>
      <c r="K7" s="32" t="s">
        <v>29</v>
      </c>
      <c r="L7" s="32" t="s">
        <v>29</v>
      </c>
      <c r="M7" s="30"/>
    </row>
    <row r="8" spans="1:13" s="18" customFormat="1" ht="18.75" customHeight="1" x14ac:dyDescent="0.4">
      <c r="B8" s="23" t="s">
        <v>30</v>
      </c>
      <c r="C8" s="23" t="s">
        <v>31</v>
      </c>
      <c r="D8" s="23" t="s">
        <v>32</v>
      </c>
      <c r="E8" s="27" t="s">
        <v>33</v>
      </c>
      <c r="F8" s="26">
        <v>6</v>
      </c>
      <c r="G8" s="25">
        <v>45991</v>
      </c>
      <c r="H8" s="25" t="s">
        <v>27</v>
      </c>
      <c r="I8" s="26" t="s">
        <v>28</v>
      </c>
      <c r="J8" s="24">
        <f>87+21</f>
        <v>108</v>
      </c>
      <c r="K8" s="24">
        <f>87+21</f>
        <v>108</v>
      </c>
      <c r="L8" s="32" t="s">
        <v>29</v>
      </c>
      <c r="M8" s="30"/>
    </row>
    <row r="9" spans="1:13" s="20" customFormat="1" ht="18.75" customHeight="1" x14ac:dyDescent="0.4">
      <c r="A9" s="19" t="s">
        <v>34</v>
      </c>
      <c r="B9" s="23" t="s">
        <v>30</v>
      </c>
      <c r="C9" s="23" t="s">
        <v>35</v>
      </c>
      <c r="D9" s="23" t="s">
        <v>36</v>
      </c>
      <c r="E9" s="27" t="s">
        <v>33</v>
      </c>
      <c r="F9" s="26">
        <v>3</v>
      </c>
      <c r="G9" s="25">
        <v>45991</v>
      </c>
      <c r="H9" s="25" t="s">
        <v>27</v>
      </c>
      <c r="I9" s="26" t="s">
        <v>28</v>
      </c>
      <c r="J9" s="24">
        <v>723</v>
      </c>
      <c r="K9" s="32" t="s">
        <v>29</v>
      </c>
      <c r="L9" s="24">
        <v>723</v>
      </c>
      <c r="M9" s="30"/>
    </row>
    <row r="10" spans="1:13" s="18" customFormat="1" ht="18.75" customHeight="1" x14ac:dyDescent="0.4">
      <c r="B10" s="23" t="s">
        <v>37</v>
      </c>
      <c r="C10" s="23" t="s">
        <v>38</v>
      </c>
      <c r="D10" s="23" t="s">
        <v>14</v>
      </c>
      <c r="E10" s="27" t="s">
        <v>33</v>
      </c>
      <c r="F10" s="26">
        <v>2</v>
      </c>
      <c r="G10" s="25">
        <v>45991</v>
      </c>
      <c r="H10" s="25" t="s">
        <v>16</v>
      </c>
      <c r="I10" s="25" t="s">
        <v>20</v>
      </c>
      <c r="J10" s="24">
        <v>23</v>
      </c>
      <c r="K10" s="31">
        <f>J10*0.09</f>
        <v>2.0699999999999998</v>
      </c>
      <c r="L10" s="31">
        <f>J10*0.91</f>
        <v>20.93</v>
      </c>
      <c r="M10" s="30"/>
    </row>
    <row r="11" spans="1:13" s="18" customFormat="1" ht="18.75" customHeight="1" x14ac:dyDescent="0.4">
      <c r="B11" s="23" t="s">
        <v>39</v>
      </c>
      <c r="C11" s="23" t="s">
        <v>40</v>
      </c>
      <c r="D11" s="23" t="s">
        <v>14</v>
      </c>
      <c r="E11" s="26" t="s">
        <v>15</v>
      </c>
      <c r="F11" s="26">
        <v>1</v>
      </c>
      <c r="G11" s="25">
        <v>45991</v>
      </c>
      <c r="H11" s="25" t="s">
        <v>27</v>
      </c>
      <c r="I11" s="26" t="s">
        <v>28</v>
      </c>
      <c r="J11" s="24">
        <v>43</v>
      </c>
      <c r="K11" s="31">
        <f>J11*0.56</f>
        <v>24.080000000000002</v>
      </c>
      <c r="L11" s="31">
        <f>J11*0.44</f>
        <v>18.920000000000002</v>
      </c>
      <c r="M11" s="30"/>
    </row>
    <row r="12" spans="1:13" s="20" customFormat="1" ht="18.75" customHeight="1" x14ac:dyDescent="0.4">
      <c r="A12" s="19" t="s">
        <v>41</v>
      </c>
      <c r="B12" s="23" t="s">
        <v>42</v>
      </c>
      <c r="C12" s="23" t="s">
        <v>43</v>
      </c>
      <c r="D12" s="23" t="s">
        <v>14</v>
      </c>
      <c r="E12" s="27" t="s">
        <v>33</v>
      </c>
      <c r="F12" s="26">
        <v>3</v>
      </c>
      <c r="G12" s="25">
        <v>45991</v>
      </c>
      <c r="H12" s="25" t="s">
        <v>16</v>
      </c>
      <c r="I12" s="25" t="s">
        <v>20</v>
      </c>
      <c r="J12" s="24">
        <v>71</v>
      </c>
      <c r="K12" s="24">
        <f>J12*0.2</f>
        <v>14.200000000000001</v>
      </c>
      <c r="L12" s="24">
        <f>J12*0.8</f>
        <v>56.800000000000004</v>
      </c>
      <c r="M12" s="30"/>
    </row>
    <row r="13" spans="1:13" s="18" customFormat="1" ht="18.75" customHeight="1" x14ac:dyDescent="0.4">
      <c r="B13" s="23" t="s">
        <v>44</v>
      </c>
      <c r="C13" s="23" t="s">
        <v>45</v>
      </c>
      <c r="D13" s="23" t="s">
        <v>46</v>
      </c>
      <c r="E13" s="26" t="s">
        <v>15</v>
      </c>
      <c r="F13" s="26">
        <v>1</v>
      </c>
      <c r="G13" s="25">
        <v>45991</v>
      </c>
      <c r="H13" s="25" t="s">
        <v>27</v>
      </c>
      <c r="I13" s="26" t="s">
        <v>28</v>
      </c>
      <c r="J13" s="24">
        <v>1</v>
      </c>
      <c r="K13" s="32" t="s">
        <v>29</v>
      </c>
      <c r="L13" s="32" t="s">
        <v>29</v>
      </c>
      <c r="M13" s="30"/>
    </row>
    <row r="14" spans="1:13" s="18" customFormat="1" ht="18.75" customHeight="1" x14ac:dyDescent="0.4">
      <c r="B14" s="23" t="s">
        <v>44</v>
      </c>
      <c r="C14" s="23" t="s">
        <v>47</v>
      </c>
      <c r="D14" s="23" t="s">
        <v>48</v>
      </c>
      <c r="E14" s="26" t="s">
        <v>15</v>
      </c>
      <c r="F14" s="26">
        <v>1</v>
      </c>
      <c r="G14" s="25">
        <v>45991</v>
      </c>
      <c r="H14" s="25" t="s">
        <v>27</v>
      </c>
      <c r="I14" s="26" t="s">
        <v>28</v>
      </c>
      <c r="J14" s="24">
        <v>1</v>
      </c>
      <c r="K14" s="32" t="s">
        <v>29</v>
      </c>
      <c r="L14" s="32" t="s">
        <v>29</v>
      </c>
      <c r="M14" s="30"/>
    </row>
    <row r="15" spans="1:13" ht="87.4" customHeight="1" x14ac:dyDescent="0.4">
      <c r="A15" s="14"/>
      <c r="B15" s="6"/>
      <c r="C15" s="15"/>
      <c r="D15" s="7"/>
      <c r="E15" s="8"/>
      <c r="F15" s="9"/>
      <c r="G15" s="10"/>
      <c r="H15" s="33" t="s">
        <v>49</v>
      </c>
      <c r="I15" s="33"/>
      <c r="J15" s="28" t="s">
        <v>50</v>
      </c>
    </row>
    <row r="16" spans="1:13" ht="18.75" customHeight="1" x14ac:dyDescent="0.4">
      <c r="B16" s="6"/>
      <c r="C16" s="16"/>
      <c r="D16" s="7"/>
      <c r="E16" s="8"/>
      <c r="F16" s="9"/>
      <c r="G16" s="10"/>
      <c r="H16" s="10"/>
      <c r="I16" s="17"/>
      <c r="J16" s="9"/>
    </row>
    <row r="17" spans="2:10" ht="18.75" customHeight="1" x14ac:dyDescent="0.4">
      <c r="B17" s="6"/>
      <c r="C17" s="16"/>
      <c r="D17" s="7"/>
      <c r="E17" s="8"/>
      <c r="F17" s="9"/>
      <c r="G17" s="10"/>
      <c r="H17" s="10"/>
      <c r="I17" s="17"/>
      <c r="J17" s="17"/>
    </row>
  </sheetData>
  <mergeCells count="2">
    <mergeCell ref="H15:I15"/>
    <mergeCell ref="H3:I3"/>
  </mergeCells>
  <printOptions horizontalCentered="1"/>
  <pageMargins left="0.19" right="0.15748031496062992" top="0.67" bottom="0.39370078740157483" header="0.15748031496062992" footer="0.15748031496062992"/>
  <pageSetup paperSize="8" scale="59" orientation="landscape" r:id="rId1"/>
  <headerFooter>
    <oddHeader>&amp;L&amp;G</oddHeader>
    <oddFooter>&amp;R&amp;9&amp;K00-048&amp;F - &amp;A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53C3F3F85BD46858C7974B73DF409" ma:contentTypeVersion="19" ma:contentTypeDescription="Crée un document." ma:contentTypeScope="" ma:versionID="1e31f1ce5c58dc8dc73336a700579aea">
  <xsd:schema xmlns:xsd="http://www.w3.org/2001/XMLSchema" xmlns:xs="http://www.w3.org/2001/XMLSchema" xmlns:p="http://schemas.microsoft.com/office/2006/metadata/properties" xmlns:ns2="f98d88a2-81d7-4617-9918-0060b8cff665" xmlns:ns3="d28aace8-561b-47bf-9ff5-fa880bf175a3" targetNamespace="http://schemas.microsoft.com/office/2006/metadata/properties" ma:root="true" ma:fieldsID="5fd264111b4b01f0a68a86d9b244a2f4" ns2:_="" ns3:_="">
    <xsd:import namespace="f98d88a2-81d7-4617-9918-0060b8cff665"/>
    <xsd:import namespace="d28aace8-561b-47bf-9ff5-fa880bf175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d88a2-81d7-4617-9918-0060b8cff6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e7c55de-80ce-441f-8d95-171301ae63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aace8-561b-47bf-9ff5-fa880bf175a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2c4fe2c-3482-4c47-a296-b29e5d2ab9d6}" ma:internalName="TaxCatchAll" ma:showField="CatchAllData" ma:web="d28aace8-561b-47bf-9ff5-fa880bf175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8aace8-561b-47bf-9ff5-fa880bf175a3" xsi:nil="true"/>
    <SharedWithUsers xmlns="d28aace8-561b-47bf-9ff5-fa880bf175a3">
      <UserInfo>
        <DisplayName/>
        <AccountId xsi:nil="true"/>
        <AccountType/>
      </UserInfo>
    </SharedWithUsers>
    <lcf76f155ced4ddcb4097134ff3c332f xmlns="f98d88a2-81d7-4617-9918-0060b8cff665">
      <Terms xmlns="http://schemas.microsoft.com/office/infopath/2007/PartnerControls"/>
    </lcf76f155ced4ddcb4097134ff3c332f>
    <MediaLengthInSeconds xmlns="f98d88a2-81d7-4617-9918-0060b8cff665" xsi:nil="true"/>
  </documentManagement>
</p:properties>
</file>

<file path=customXml/itemProps1.xml><?xml version="1.0" encoding="utf-8"?>
<ds:datastoreItem xmlns:ds="http://schemas.openxmlformats.org/officeDocument/2006/customXml" ds:itemID="{ED59B503-6E86-4C75-AE26-76851FA0DC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F088D7-A336-44F4-BC85-293E38C348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8d88a2-81d7-4617-9918-0060b8cff665"/>
    <ds:schemaRef ds:uri="d28aace8-561b-47bf-9ff5-fa880bf175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76E737-8A81-4089-A41E-E1DBA323C98E}">
  <ds:schemaRefs>
    <ds:schemaRef ds:uri="http://schemas.microsoft.com/office/2006/metadata/properties"/>
    <ds:schemaRef ds:uri="http://schemas.microsoft.com/office/infopath/2007/PartnerControls"/>
    <ds:schemaRef ds:uri="d28aace8-561b-47bf-9ff5-fa880bf175a3"/>
    <ds:schemaRef ds:uri="f98d88a2-81d7-4617-9918-0060b8cff6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des besoins GHT 6</vt:lpstr>
      <vt:lpstr>'Etat des besoins GHT 6'!Zone_d_impression</vt:lpstr>
    </vt:vector>
  </TitlesOfParts>
  <Manager/>
  <Company>INFORMATIQUE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Magali LUC</dc:creator>
  <cp:keywords/>
  <dc:description/>
  <cp:lastModifiedBy>Hortense de Nicolay</cp:lastModifiedBy>
  <cp:revision/>
  <dcterms:created xsi:type="dcterms:W3CDTF">2017-05-12T09:04:05Z</dcterms:created>
  <dcterms:modified xsi:type="dcterms:W3CDTF">2025-05-19T15:55:54Z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0x0101005B853C3F3F85BD46858C7974B73DF409</vt:lpwstr>
  </property>
  <property fmtid="{D5CDD505-2E9C-101B-9397-08002B2CF9AE}" pid="3" name="Order">
    <vt:r8>37162100</vt:r8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